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Foglio1" sheetId="1" r:id="rId1"/>
    <sheet name="Foglio2" sheetId="2" r:id="rId2"/>
    <sheet name="Foglio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/>
  <c r="D13"/>
  <c r="F32"/>
  <c r="D32"/>
  <c r="G32" s="1"/>
  <c r="E31"/>
  <c r="F31"/>
  <c r="G30"/>
  <c r="E29"/>
  <c r="F29"/>
  <c r="D29"/>
  <c r="G28"/>
  <c r="F27"/>
  <c r="D27"/>
  <c r="D26"/>
  <c r="G26" s="1"/>
  <c r="F25"/>
  <c r="D25"/>
  <c r="E24"/>
  <c r="D24"/>
  <c r="D23"/>
  <c r="F23"/>
  <c r="F22"/>
  <c r="E22"/>
  <c r="D22"/>
  <c r="F21"/>
  <c r="D21"/>
  <c r="D20"/>
  <c r="F20"/>
  <c r="F19"/>
  <c r="D19"/>
  <c r="F18"/>
  <c r="D18"/>
  <c r="D17"/>
  <c r="F17"/>
  <c r="F16"/>
  <c r="D16"/>
  <c r="G16" s="1"/>
  <c r="E15"/>
  <c r="F15"/>
  <c r="F13"/>
  <c r="D15"/>
  <c r="F14"/>
  <c r="D14"/>
  <c r="D12"/>
  <c r="F12"/>
  <c r="F11"/>
  <c r="F9"/>
  <c r="F8"/>
  <c r="D11"/>
  <c r="G11" s="1"/>
  <c r="D10"/>
  <c r="G10" s="1"/>
  <c r="F7"/>
  <c r="F5"/>
  <c r="D9"/>
  <c r="F4"/>
  <c r="F3"/>
  <c r="G3" s="1"/>
  <c r="D8"/>
  <c r="D7"/>
  <c r="G6"/>
  <c r="D5"/>
  <c r="D4"/>
  <c r="G31" l="1"/>
  <c r="G20"/>
  <c r="G25"/>
  <c r="G27"/>
  <c r="G29"/>
  <c r="G24"/>
  <c r="G23"/>
  <c r="G22"/>
  <c r="G21"/>
  <c r="G19"/>
  <c r="G18"/>
  <c r="G17"/>
  <c r="G15"/>
  <c r="G13"/>
  <c r="G5"/>
  <c r="G14"/>
  <c r="G12"/>
  <c r="G9"/>
  <c r="G7"/>
  <c r="G4"/>
  <c r="G8"/>
</calcChain>
</file>

<file path=xl/sharedStrings.xml><?xml version="1.0" encoding="utf-8"?>
<sst xmlns="http://schemas.openxmlformats.org/spreadsheetml/2006/main" count="49" uniqueCount="39">
  <si>
    <t>D'Atri Vincenzo</t>
  </si>
  <si>
    <t>Pugliese William</t>
  </si>
  <si>
    <t>X</t>
  </si>
  <si>
    <t>Bifano Gennaro</t>
  </si>
  <si>
    <t>COGNOME E NOME</t>
  </si>
  <si>
    <t>Crescenzo Luca</t>
  </si>
  <si>
    <t>RISERVA</t>
  </si>
  <si>
    <t>Lefosse Filippo</t>
  </si>
  <si>
    <t>Santoro Francesco</t>
  </si>
  <si>
    <t>NR.</t>
  </si>
  <si>
    <t>Pugliese Giovanni</t>
  </si>
  <si>
    <t>De Cicco Salvatore</t>
  </si>
  <si>
    <t>Fiore Giuseppe</t>
  </si>
  <si>
    <t>Spinelli Gianluca</t>
  </si>
  <si>
    <t>Zaccaro Eliana</t>
  </si>
  <si>
    <t>Fabiano Francesco Marco</t>
  </si>
  <si>
    <t>Plastina Pasquale</t>
  </si>
  <si>
    <t>Mindicini Francesco Antonio</t>
  </si>
  <si>
    <t>Ragusa Sebastiano</t>
  </si>
  <si>
    <t>De Santo Giovanni</t>
  </si>
  <si>
    <t>Andreassi Massimo</t>
  </si>
  <si>
    <t>Tamburi Pietro</t>
  </si>
  <si>
    <t>Cotza Maria Francesca</t>
  </si>
  <si>
    <t>PRECEDENZA</t>
  </si>
  <si>
    <t>Palmieri Alessandro</t>
  </si>
  <si>
    <t>Pandolfi Francesco</t>
  </si>
  <si>
    <t>Grisolia Roberto</t>
  </si>
  <si>
    <t>Lione Matteo</t>
  </si>
  <si>
    <t>Mattanò Nicola</t>
  </si>
  <si>
    <t>Rollo Davide</t>
  </si>
  <si>
    <t>Campagna Alfino</t>
  </si>
  <si>
    <t>Grosso Eugenio</t>
  </si>
  <si>
    <t>Luzzi Francesco</t>
  </si>
  <si>
    <t>Stabile Pasquale</t>
  </si>
  <si>
    <t>TITOLI DI SERVIZIO</t>
  </si>
  <si>
    <t xml:space="preserve">TITOLO DI STUDIO </t>
  </si>
  <si>
    <t xml:space="preserve">CURRICULUM VITAE </t>
  </si>
  <si>
    <t xml:space="preserve">TOTALE             </t>
  </si>
  <si>
    <t>Bencardino Fabrizio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</si>
</sst>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164" fontId="0" fillId="0" borderId="9" xfId="0" applyNumberForma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164" fontId="3" fillId="0" borderId="1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2"/>
  <sheetViews>
    <sheetView tabSelected="1" workbookViewId="0">
      <selection activeCell="C20" sqref="C20"/>
    </sheetView>
  </sheetViews>
  <sheetFormatPr defaultRowHeight="15"/>
  <cols>
    <col min="1" max="1" width="3" customWidth="1"/>
    <col min="2" max="2" width="4.85546875" style="1" customWidth="1"/>
    <col min="3" max="3" width="26.28515625" customWidth="1"/>
    <col min="4" max="5" width="18.7109375" customWidth="1"/>
    <col min="6" max="6" width="19.85546875" customWidth="1"/>
    <col min="7" max="7" width="15.7109375" customWidth="1"/>
    <col min="8" max="8" width="14.5703125" style="1" customWidth="1"/>
    <col min="9" max="9" width="14.140625" customWidth="1"/>
  </cols>
  <sheetData>
    <row r="1" spans="2:9" ht="15.75" thickBot="1"/>
    <row r="2" spans="2:9" ht="45" customHeight="1" thickBot="1">
      <c r="B2" s="6" t="s">
        <v>9</v>
      </c>
      <c r="C2" s="6" t="s">
        <v>4</v>
      </c>
      <c r="D2" s="6" t="s">
        <v>35</v>
      </c>
      <c r="E2" s="6" t="s">
        <v>34</v>
      </c>
      <c r="F2" s="6" t="s">
        <v>36</v>
      </c>
      <c r="G2" s="6" t="s">
        <v>37</v>
      </c>
      <c r="H2" s="6" t="s">
        <v>6</v>
      </c>
      <c r="I2" s="6" t="s">
        <v>23</v>
      </c>
    </row>
    <row r="3" spans="2:9">
      <c r="B3" s="7">
        <v>1</v>
      </c>
      <c r="C3" s="8" t="s">
        <v>0</v>
      </c>
      <c r="D3" s="9">
        <v>0</v>
      </c>
      <c r="E3" s="9">
        <v>0</v>
      </c>
      <c r="F3" s="9">
        <f>0.3+0.1</f>
        <v>0.4</v>
      </c>
      <c r="G3" s="10">
        <f t="shared" ref="G3:G19" si="0">D3+E3+F3</f>
        <v>0.4</v>
      </c>
      <c r="H3" s="11"/>
      <c r="I3" s="12"/>
    </row>
    <row r="4" spans="2:9">
      <c r="B4" s="13">
        <v>2</v>
      </c>
      <c r="C4" s="3" t="s">
        <v>1</v>
      </c>
      <c r="D4" s="4">
        <f>(2.2/40)*3</f>
        <v>0.16500000000000004</v>
      </c>
      <c r="E4" s="4">
        <v>0</v>
      </c>
      <c r="F4" s="4">
        <f>0.3+0.1</f>
        <v>0.4</v>
      </c>
      <c r="G4" s="5">
        <f t="shared" si="0"/>
        <v>0.56500000000000006</v>
      </c>
      <c r="H4" s="2" t="s">
        <v>2</v>
      </c>
      <c r="I4" s="14" t="s">
        <v>2</v>
      </c>
    </row>
    <row r="5" spans="2:9">
      <c r="B5" s="13">
        <v>3</v>
      </c>
      <c r="C5" s="3" t="s">
        <v>3</v>
      </c>
      <c r="D5" s="4">
        <f>(2.2/40)*7</f>
        <v>0.38500000000000006</v>
      </c>
      <c r="E5" s="4">
        <v>0</v>
      </c>
      <c r="F5" s="4">
        <f>0.3+0.1+0.05</f>
        <v>0.45</v>
      </c>
      <c r="G5" s="5">
        <f t="shared" si="0"/>
        <v>0.83500000000000008</v>
      </c>
      <c r="H5" s="2"/>
      <c r="I5" s="14" t="s">
        <v>2</v>
      </c>
    </row>
    <row r="6" spans="2:9">
      <c r="B6" s="13">
        <v>4</v>
      </c>
      <c r="C6" s="3" t="s">
        <v>5</v>
      </c>
      <c r="D6" s="4">
        <v>0</v>
      </c>
      <c r="E6" s="4">
        <v>0</v>
      </c>
      <c r="F6" s="4">
        <v>0</v>
      </c>
      <c r="G6" s="5">
        <f t="shared" si="0"/>
        <v>0</v>
      </c>
      <c r="H6" s="2"/>
      <c r="I6" s="15"/>
    </row>
    <row r="7" spans="2:9">
      <c r="B7" s="13">
        <v>5</v>
      </c>
      <c r="C7" s="3" t="s">
        <v>7</v>
      </c>
      <c r="D7" s="4">
        <f>(2.2/40)*10</f>
        <v>0.55000000000000004</v>
      </c>
      <c r="E7" s="4">
        <v>0</v>
      </c>
      <c r="F7" s="4">
        <f>0.3</f>
        <v>0.3</v>
      </c>
      <c r="G7" s="5">
        <f t="shared" si="0"/>
        <v>0.85000000000000009</v>
      </c>
      <c r="H7" s="2"/>
      <c r="I7" s="15"/>
    </row>
    <row r="8" spans="2:9">
      <c r="B8" s="13">
        <v>6</v>
      </c>
      <c r="C8" s="3" t="s">
        <v>8</v>
      </c>
      <c r="D8" s="4">
        <f>(2.2/40)*8</f>
        <v>0.44000000000000006</v>
      </c>
      <c r="E8" s="4">
        <v>0</v>
      </c>
      <c r="F8" s="4">
        <f>0.3+0.3</f>
        <v>0.6</v>
      </c>
      <c r="G8" s="5">
        <f t="shared" si="0"/>
        <v>1.04</v>
      </c>
      <c r="H8" s="2"/>
      <c r="I8" s="14" t="s">
        <v>2</v>
      </c>
    </row>
    <row r="9" spans="2:9">
      <c r="B9" s="13">
        <v>7</v>
      </c>
      <c r="C9" s="3" t="s">
        <v>10</v>
      </c>
      <c r="D9" s="4">
        <f>(2.2/24)*1</f>
        <v>9.1666666666666674E-2</v>
      </c>
      <c r="E9" s="4">
        <v>0</v>
      </c>
      <c r="F9" s="4">
        <f>0.3+0.25</f>
        <v>0.55000000000000004</v>
      </c>
      <c r="G9" s="5">
        <f t="shared" si="0"/>
        <v>0.64166666666666672</v>
      </c>
      <c r="H9" s="2"/>
      <c r="I9" s="15"/>
    </row>
    <row r="10" spans="2:9">
      <c r="B10" s="13">
        <v>8</v>
      </c>
      <c r="C10" s="3" t="s">
        <v>11</v>
      </c>
      <c r="D10" s="4">
        <f>(2.2/40)*6</f>
        <v>0.33000000000000007</v>
      </c>
      <c r="E10" s="4">
        <v>0</v>
      </c>
      <c r="F10" s="4">
        <v>0</v>
      </c>
      <c r="G10" s="5">
        <f t="shared" si="0"/>
        <v>0.33000000000000007</v>
      </c>
      <c r="H10" s="2" t="s">
        <v>2</v>
      </c>
      <c r="I10" s="15"/>
    </row>
    <row r="11" spans="2:9">
      <c r="B11" s="13">
        <v>9</v>
      </c>
      <c r="C11" s="3" t="s">
        <v>12</v>
      </c>
      <c r="D11" s="4">
        <f>(2.2/40)*6</f>
        <v>0.33000000000000007</v>
      </c>
      <c r="E11" s="4">
        <v>0</v>
      </c>
      <c r="F11" s="4">
        <f>0.3+0.3</f>
        <v>0.6</v>
      </c>
      <c r="G11" s="5">
        <f t="shared" si="0"/>
        <v>0.93</v>
      </c>
      <c r="H11" s="2"/>
      <c r="I11" s="15"/>
    </row>
    <row r="12" spans="2:9">
      <c r="B12" s="13">
        <v>10</v>
      </c>
      <c r="C12" s="3" t="s">
        <v>13</v>
      </c>
      <c r="D12" s="4">
        <f>(2.2/24)*2</f>
        <v>0.18333333333333335</v>
      </c>
      <c r="E12" s="4">
        <v>0</v>
      </c>
      <c r="F12" s="4">
        <f>0.3+0.05</f>
        <v>0.35</v>
      </c>
      <c r="G12" s="5">
        <f t="shared" si="0"/>
        <v>0.53333333333333333</v>
      </c>
      <c r="H12" s="2"/>
      <c r="I12" s="14" t="s">
        <v>2</v>
      </c>
    </row>
    <row r="13" spans="2:9">
      <c r="B13" s="13">
        <v>11</v>
      </c>
      <c r="C13" s="3" t="s">
        <v>14</v>
      </c>
      <c r="D13" s="22">
        <f>((2.2/40)*5)+((1.2/44)*35)</f>
        <v>1.2295454545454545</v>
      </c>
      <c r="E13" s="4">
        <v>0</v>
      </c>
      <c r="F13" s="4">
        <f>0.1</f>
        <v>0.1</v>
      </c>
      <c r="G13" s="5">
        <f t="shared" si="0"/>
        <v>1.3295454545454546</v>
      </c>
      <c r="H13" s="2"/>
      <c r="I13" s="15"/>
    </row>
    <row r="14" spans="2:9">
      <c r="B14" s="13">
        <v>12</v>
      </c>
      <c r="C14" s="3" t="s">
        <v>15</v>
      </c>
      <c r="D14" s="4">
        <f>(2.2/24)*8</f>
        <v>0.73333333333333339</v>
      </c>
      <c r="E14" s="4">
        <v>0.5</v>
      </c>
      <c r="F14" s="4">
        <f>0.3+0.1+0.1+0.05</f>
        <v>0.55000000000000004</v>
      </c>
      <c r="G14" s="5">
        <f t="shared" si="0"/>
        <v>1.7833333333333334</v>
      </c>
      <c r="H14" s="2"/>
      <c r="I14" s="15"/>
    </row>
    <row r="15" spans="2:9">
      <c r="B15" s="13">
        <v>13</v>
      </c>
      <c r="C15" s="3" t="s">
        <v>16</v>
      </c>
      <c r="D15" s="4">
        <f>(2.2/24)*8</f>
        <v>0.73333333333333339</v>
      </c>
      <c r="E15" s="4">
        <f>0.5</f>
        <v>0.5</v>
      </c>
      <c r="F15" s="4">
        <f>0.3</f>
        <v>0.3</v>
      </c>
      <c r="G15" s="5">
        <f t="shared" si="0"/>
        <v>1.5333333333333334</v>
      </c>
      <c r="H15" s="2"/>
      <c r="I15" s="15"/>
    </row>
    <row r="16" spans="2:9">
      <c r="B16" s="13">
        <v>14</v>
      </c>
      <c r="C16" s="3" t="s">
        <v>17</v>
      </c>
      <c r="D16" s="4">
        <f>(2.2/24)*2</f>
        <v>0.18333333333333335</v>
      </c>
      <c r="E16" s="4">
        <v>0</v>
      </c>
      <c r="F16" s="4">
        <f>0.05</f>
        <v>0.05</v>
      </c>
      <c r="G16" s="5">
        <f t="shared" si="0"/>
        <v>0.23333333333333334</v>
      </c>
      <c r="H16" s="2"/>
      <c r="I16" s="15"/>
    </row>
    <row r="17" spans="2:9">
      <c r="B17" s="13">
        <v>15</v>
      </c>
      <c r="C17" s="3" t="s">
        <v>18</v>
      </c>
      <c r="D17" s="4">
        <f>((2.2/24)*10)+1.2+0.7</f>
        <v>2.8166666666666664</v>
      </c>
      <c r="E17" s="4">
        <v>0</v>
      </c>
      <c r="F17" s="4">
        <f>0.3+0.1</f>
        <v>0.4</v>
      </c>
      <c r="G17" s="5">
        <f t="shared" si="0"/>
        <v>3.2166666666666663</v>
      </c>
      <c r="H17" s="2"/>
      <c r="I17" s="14" t="s">
        <v>2</v>
      </c>
    </row>
    <row r="18" spans="2:9">
      <c r="B18" s="13">
        <v>16</v>
      </c>
      <c r="C18" s="3" t="s">
        <v>19</v>
      </c>
      <c r="D18" s="4">
        <f>(2.2/24)*10</f>
        <v>0.91666666666666674</v>
      </c>
      <c r="E18" s="4">
        <v>0.1</v>
      </c>
      <c r="F18" s="4">
        <f>0.3+0.1+0.1+0.1+0.1+0.1+0.2</f>
        <v>1</v>
      </c>
      <c r="G18" s="5">
        <f t="shared" si="0"/>
        <v>2.0166666666666666</v>
      </c>
      <c r="H18" s="2"/>
      <c r="I18" s="15"/>
    </row>
    <row r="19" spans="2:9">
      <c r="B19" s="13">
        <v>17</v>
      </c>
      <c r="C19" s="3" t="s">
        <v>20</v>
      </c>
      <c r="D19" s="4">
        <f>(2.2/24)*2</f>
        <v>0.18333333333333335</v>
      </c>
      <c r="E19" s="4">
        <v>0</v>
      </c>
      <c r="F19" s="4">
        <f>0.3+0.1+0.1</f>
        <v>0.5</v>
      </c>
      <c r="G19" s="5">
        <f t="shared" si="0"/>
        <v>0.68333333333333335</v>
      </c>
      <c r="H19" s="2"/>
      <c r="I19" s="15"/>
    </row>
    <row r="20" spans="2:9">
      <c r="B20" s="13">
        <v>18</v>
      </c>
      <c r="C20" s="3" t="s">
        <v>38</v>
      </c>
      <c r="D20" s="4">
        <f>(2.2/40)*12+((1.2/44)*19)</f>
        <v>1.1781818181818182</v>
      </c>
      <c r="E20" s="4">
        <v>0</v>
      </c>
      <c r="F20" s="4">
        <f>0.3+0.05+0.1+0.1</f>
        <v>0.54999999999999993</v>
      </c>
      <c r="G20" s="5">
        <f t="shared" ref="G20:G32" si="1">D20+E20+F20</f>
        <v>1.728181818181818</v>
      </c>
      <c r="H20" s="2"/>
      <c r="I20" s="15"/>
    </row>
    <row r="21" spans="2:9">
      <c r="B21" s="13">
        <v>19</v>
      </c>
      <c r="C21" s="3" t="s">
        <v>21</v>
      </c>
      <c r="D21" s="4">
        <f>((2.2/24)*8)+((0.8/44)*35)</f>
        <v>1.3696969696969699</v>
      </c>
      <c r="E21" s="4">
        <v>0</v>
      </c>
      <c r="F21" s="4">
        <f>0.1+0.05</f>
        <v>0.15000000000000002</v>
      </c>
      <c r="G21" s="5">
        <f t="shared" si="1"/>
        <v>1.51969696969697</v>
      </c>
      <c r="H21" s="2"/>
      <c r="I21" s="15"/>
    </row>
    <row r="22" spans="2:9">
      <c r="B22" s="13">
        <v>20</v>
      </c>
      <c r="C22" s="3" t="s">
        <v>22</v>
      </c>
      <c r="D22" s="4">
        <f>2.2+((1.2/44)*36)</f>
        <v>3.1818181818181821</v>
      </c>
      <c r="E22" s="4">
        <f>0.1</f>
        <v>0.1</v>
      </c>
      <c r="F22" s="4">
        <f>0.2+0.1+0.05</f>
        <v>0.35000000000000003</v>
      </c>
      <c r="G22" s="5">
        <f t="shared" si="1"/>
        <v>3.6318181818181823</v>
      </c>
      <c r="H22" s="2"/>
      <c r="I22" s="14" t="s">
        <v>2</v>
      </c>
    </row>
    <row r="23" spans="2:9">
      <c r="B23" s="13">
        <v>21</v>
      </c>
      <c r="C23" s="3" t="s">
        <v>24</v>
      </c>
      <c r="D23" s="4">
        <f>(2.2/40)*22</f>
        <v>1.2100000000000002</v>
      </c>
      <c r="E23" s="4">
        <v>0</v>
      </c>
      <c r="F23" s="4">
        <f>0.3+0.1+0.1</f>
        <v>0.5</v>
      </c>
      <c r="G23" s="5">
        <f t="shared" si="1"/>
        <v>1.7100000000000002</v>
      </c>
      <c r="H23" s="2"/>
      <c r="I23" s="15"/>
    </row>
    <row r="24" spans="2:9">
      <c r="B24" s="13">
        <v>22</v>
      </c>
      <c r="C24" s="3" t="s">
        <v>25</v>
      </c>
      <c r="D24" s="4">
        <f>(2.2/40)*0</f>
        <v>0</v>
      </c>
      <c r="E24" s="4">
        <f>0.1*5</f>
        <v>0.5</v>
      </c>
      <c r="F24" s="4">
        <v>0</v>
      </c>
      <c r="G24" s="5">
        <f t="shared" si="1"/>
        <v>0.5</v>
      </c>
      <c r="H24" s="2"/>
      <c r="I24" s="14" t="s">
        <v>2</v>
      </c>
    </row>
    <row r="25" spans="2:9">
      <c r="B25" s="13">
        <v>23</v>
      </c>
      <c r="C25" s="3" t="s">
        <v>26</v>
      </c>
      <c r="D25" s="4">
        <f>(2.2/40)*0</f>
        <v>0</v>
      </c>
      <c r="E25" s="4">
        <v>0.2</v>
      </c>
      <c r="F25" s="4">
        <f>0.3+0.1</f>
        <v>0.4</v>
      </c>
      <c r="G25" s="5">
        <f t="shared" si="1"/>
        <v>0.60000000000000009</v>
      </c>
      <c r="H25" s="2"/>
      <c r="I25" s="15"/>
    </row>
    <row r="26" spans="2:9">
      <c r="B26" s="13">
        <v>24</v>
      </c>
      <c r="C26" s="3" t="s">
        <v>27</v>
      </c>
      <c r="D26" s="4">
        <f>(2.2/40)*0</f>
        <v>0</v>
      </c>
      <c r="E26" s="4">
        <v>0</v>
      </c>
      <c r="F26" s="4">
        <v>0</v>
      </c>
      <c r="G26" s="5">
        <f t="shared" si="1"/>
        <v>0</v>
      </c>
      <c r="H26" s="2"/>
      <c r="I26" s="15"/>
    </row>
    <row r="27" spans="2:9">
      <c r="B27" s="13">
        <v>25</v>
      </c>
      <c r="C27" s="3" t="s">
        <v>28</v>
      </c>
      <c r="D27" s="4">
        <f>(2.2/40)*3</f>
        <v>0.16500000000000004</v>
      </c>
      <c r="E27" s="4">
        <v>0</v>
      </c>
      <c r="F27" s="4">
        <f>0.3+0.1+0.1</f>
        <v>0.5</v>
      </c>
      <c r="G27" s="5">
        <f t="shared" si="1"/>
        <v>0.66500000000000004</v>
      </c>
      <c r="H27" s="2"/>
      <c r="I27" s="15"/>
    </row>
    <row r="28" spans="2:9">
      <c r="B28" s="13">
        <v>26</v>
      </c>
      <c r="C28" s="3" t="s">
        <v>29</v>
      </c>
      <c r="D28" s="4">
        <v>0</v>
      </c>
      <c r="E28" s="4">
        <v>0</v>
      </c>
      <c r="F28" s="4">
        <v>0</v>
      </c>
      <c r="G28" s="5">
        <f t="shared" si="1"/>
        <v>0</v>
      </c>
      <c r="H28" s="2"/>
      <c r="I28" s="15"/>
    </row>
    <row r="29" spans="2:9">
      <c r="B29" s="13">
        <v>27</v>
      </c>
      <c r="C29" s="3" t="s">
        <v>30</v>
      </c>
      <c r="D29" s="4">
        <f>(2.2/40)*9</f>
        <v>0.49500000000000005</v>
      </c>
      <c r="E29" s="4">
        <f>(0.2*2.5)+(3*0.1)</f>
        <v>0.8</v>
      </c>
      <c r="F29" s="4">
        <f>0.3+0.1+0.1</f>
        <v>0.5</v>
      </c>
      <c r="G29" s="5">
        <f t="shared" si="1"/>
        <v>1.7950000000000002</v>
      </c>
      <c r="H29" s="2"/>
      <c r="I29" s="15"/>
    </row>
    <row r="30" spans="2:9">
      <c r="B30" s="13">
        <v>28</v>
      </c>
      <c r="C30" s="3" t="s">
        <v>31</v>
      </c>
      <c r="D30" s="4">
        <v>0</v>
      </c>
      <c r="E30" s="4">
        <v>0</v>
      </c>
      <c r="F30" s="4">
        <v>0</v>
      </c>
      <c r="G30" s="5">
        <f t="shared" si="1"/>
        <v>0</v>
      </c>
      <c r="H30" s="2" t="s">
        <v>2</v>
      </c>
      <c r="I30" s="14" t="s">
        <v>2</v>
      </c>
    </row>
    <row r="31" spans="2:9">
      <c r="B31" s="13">
        <v>29</v>
      </c>
      <c r="C31" s="3" t="s">
        <v>32</v>
      </c>
      <c r="D31" s="22">
        <f>((2.2/40)*13+((1.2/44)*32))</f>
        <v>1.5877272727272729</v>
      </c>
      <c r="E31" s="4">
        <f>(2*0.1)</f>
        <v>0.2</v>
      </c>
      <c r="F31" s="4">
        <f>0.2</f>
        <v>0.2</v>
      </c>
      <c r="G31" s="5">
        <f t="shared" si="1"/>
        <v>1.9877272727272728</v>
      </c>
      <c r="H31" s="2"/>
      <c r="I31" s="15"/>
    </row>
    <row r="32" spans="2:9" ht="15.75" thickBot="1">
      <c r="B32" s="16">
        <v>30</v>
      </c>
      <c r="C32" s="17" t="s">
        <v>33</v>
      </c>
      <c r="D32" s="18">
        <f>(2.2/40)*5</f>
        <v>0.27500000000000002</v>
      </c>
      <c r="E32" s="18">
        <v>0</v>
      </c>
      <c r="F32" s="18">
        <f>0.3</f>
        <v>0.3</v>
      </c>
      <c r="G32" s="19">
        <f t="shared" si="1"/>
        <v>0.57499999999999996</v>
      </c>
      <c r="H32" s="20"/>
      <c r="I32" s="21"/>
    </row>
  </sheetData>
  <pageMargins left="0.51181102362204722" right="0.51181102362204722" top="0.7480314960629921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Frasca</dc:creator>
  <cp:lastModifiedBy>Giuseppe Frasca</cp:lastModifiedBy>
  <cp:lastPrinted>2023-05-10T11:40:28Z</cp:lastPrinted>
  <dcterms:created xsi:type="dcterms:W3CDTF">2023-05-09T10:06:30Z</dcterms:created>
  <dcterms:modified xsi:type="dcterms:W3CDTF">2023-05-24T09:04:46Z</dcterms:modified>
</cp:coreProperties>
</file>